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tices\User Notices\Issued\"/>
    </mc:Choice>
  </mc:AlternateContent>
  <xr:revisionPtr revIDLastSave="0" documentId="8_{A8C70088-AAD6-4E55-A64B-4A2B41DA20B5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Pay Point" sheetId="1" r:id="rId1"/>
    <sheet name="Pay Scale" sheetId="2" state="hidden" r:id="rId2"/>
    <sheet name="Payscales" sheetId="4" r:id="rId3"/>
    <sheet name="Assimilation" sheetId="8" r:id="rId4"/>
    <sheet name="Elements" sheetId="3" r:id="rId5"/>
    <sheet name="Calculations" sheetId="5" state="hidden" r:id="rId6"/>
    <sheet name="annual leave" sheetId="6" state="hidden" r:id="rId7"/>
    <sheet name="Mileage" sheetId="7" r:id="rId8"/>
  </sheets>
  <definedNames>
    <definedName name="_xlnm._FilterDatabase" localSheetId="6" hidden="1">'annual leave'!$A$1:$L$6</definedName>
    <definedName name="_xlnm._FilterDatabase" localSheetId="4" hidden="1">Elements!$A$1:$AA$33</definedName>
    <definedName name="_xlnm._FilterDatabase" localSheetId="7" hidden="1">Mileage!$A$1:$K$13</definedName>
    <definedName name="_xlnm._FilterDatabase" localSheetId="1" hidden="1">'Pay Scale'!$A$1:$M$1</definedName>
  </definedNames>
  <calcPr calcId="145621"/>
</workbook>
</file>

<file path=xl/calcChain.xml><?xml version="1.0" encoding="utf-8"?>
<calcChain xmlns="http://schemas.openxmlformats.org/spreadsheetml/2006/main">
  <c r="B2" i="5" l="1"/>
  <c r="B23" i="4"/>
  <c r="B11" i="4"/>
  <c r="B9" i="4"/>
  <c r="B7" i="4"/>
  <c r="B20" i="4"/>
  <c r="B18" i="4"/>
  <c r="B16" i="4"/>
  <c r="C2" i="5" l="1"/>
  <c r="A2" i="5"/>
  <c r="F2" i="2"/>
  <c r="D2" i="5" l="1"/>
  <c r="E2" i="5" s="1"/>
</calcChain>
</file>

<file path=xl/sharedStrings.xml><?xml version="1.0" encoding="utf-8"?>
<sst xmlns="http://schemas.openxmlformats.org/spreadsheetml/2006/main" count="296" uniqueCount="115">
  <si>
    <t xml:space="preserve">Pay Scale </t>
  </si>
  <si>
    <t>Point</t>
  </si>
  <si>
    <t>Existing Value</t>
  </si>
  <si>
    <t>New Value</t>
  </si>
  <si>
    <t>Effective Date</t>
  </si>
  <si>
    <t>Change Indicator</t>
  </si>
  <si>
    <t>New</t>
  </si>
  <si>
    <t>Pay Grade</t>
  </si>
  <si>
    <t>Grade Step</t>
  </si>
  <si>
    <t xml:space="preserve"> </t>
  </si>
  <si>
    <t xml:space="preserve">Element Name </t>
  </si>
  <si>
    <t>Primary Pay Scale</t>
  </si>
  <si>
    <t>Grade</t>
  </si>
  <si>
    <t>Allow Type/Meaning</t>
  </si>
  <si>
    <t>New Amount 1</t>
  </si>
  <si>
    <t>New Amount 2</t>
  </si>
  <si>
    <t>New Amount 3</t>
  </si>
  <si>
    <t>Change</t>
  </si>
  <si>
    <t>40 hours per week</t>
  </si>
  <si>
    <t>Pay Grade Description</t>
  </si>
  <si>
    <t>Annual Rate</t>
  </si>
  <si>
    <t>Pay grade</t>
  </si>
  <si>
    <t>Weekly Rate</t>
  </si>
  <si>
    <t>Hourly Rate</t>
  </si>
  <si>
    <t>Monthly Rate</t>
  </si>
  <si>
    <t>Grade Step 1</t>
  </si>
  <si>
    <t>Contract Type</t>
  </si>
  <si>
    <t>WeeklyHours for Grade</t>
  </si>
  <si>
    <t>Annualised Hours</t>
  </si>
  <si>
    <t>Weekly Divisor</t>
  </si>
  <si>
    <t>MT01</t>
  </si>
  <si>
    <t>MT02</t>
  </si>
  <si>
    <t>MT03</t>
  </si>
  <si>
    <t>MT04</t>
  </si>
  <si>
    <t>On Call Availability NP NHS</t>
  </si>
  <si>
    <t>Annual Leave Accrual 1 NHS</t>
  </si>
  <si>
    <t>Year 1</t>
  </si>
  <si>
    <t>Year 2</t>
  </si>
  <si>
    <t>Year 3</t>
  </si>
  <si>
    <t>Year 4</t>
  </si>
  <si>
    <t>Year 5</t>
  </si>
  <si>
    <t>Year 7</t>
  </si>
  <si>
    <t>Annual Leave Accrual 2 NHS</t>
  </si>
  <si>
    <t>Annual Leave Accrual 3 NHS</t>
  </si>
  <si>
    <t>Annual Leave Accrual 4 NHS</t>
  </si>
  <si>
    <t>Annual Leave Accrual 5 NHS</t>
  </si>
  <si>
    <t>Description</t>
  </si>
  <si>
    <t>Year 8</t>
  </si>
  <si>
    <t>Year 9</t>
  </si>
  <si>
    <t>year10</t>
  </si>
  <si>
    <t>Element Name</t>
  </si>
  <si>
    <t>Grade Point</t>
  </si>
  <si>
    <t>Existing Amount1</t>
  </si>
  <si>
    <t>New Amount1</t>
  </si>
  <si>
    <t>Emergency Call Out NR NP NHS</t>
  </si>
  <si>
    <t>Emergency Call Out NR NP NT NNI NHS</t>
  </si>
  <si>
    <t>Excess Travel NR NP NHS</t>
  </si>
  <si>
    <t>Excess Travel NR NP NT NNI NHS</t>
  </si>
  <si>
    <t>Public Transport Rate NP NHS</t>
  </si>
  <si>
    <t>Public Transport Rate NR NP NHS</t>
  </si>
  <si>
    <t>Public Transport Rate NR NP NT NNI NHS</t>
  </si>
  <si>
    <t>Relocation Travel NR NP NHS</t>
  </si>
  <si>
    <t>Relocation Travel NR NP NT NNI NHS</t>
  </si>
  <si>
    <t>Reserve Mileage Rate NR NP NT NNI NHS</t>
  </si>
  <si>
    <t>Reserve Mileage Rate NP NHS</t>
  </si>
  <si>
    <t>Reserve Mileage Rate NR NP NHS</t>
  </si>
  <si>
    <t>Weekend Allowance NP NHS</t>
  </si>
  <si>
    <t>On Call Availability</t>
  </si>
  <si>
    <t>Year 6</t>
  </si>
  <si>
    <t>New Amount 4</t>
  </si>
  <si>
    <t>New Amount 5</t>
  </si>
  <si>
    <t>new Amount 6</t>
  </si>
  <si>
    <t>Weekend 1 in 2</t>
  </si>
  <si>
    <t>Weekend &lt;1in4-1in5</t>
  </si>
  <si>
    <t>Weekend &lt;1in7-1in8</t>
  </si>
  <si>
    <t>Input Value 2</t>
  </si>
  <si>
    <t>Additional Rostered Hrs NP NHS</t>
  </si>
  <si>
    <t>Additional Rostered Hrs NR NP NHS</t>
  </si>
  <si>
    <t>Night Duty NP NHS</t>
  </si>
  <si>
    <t>NHS Pay Scale Letter M</t>
  </si>
  <si>
    <t>Monthly Divisor</t>
  </si>
  <si>
    <t>NHS MS16 Dental Specialty Training 6</t>
  </si>
  <si>
    <t>NHS MS17 Dental Specialty Training 7</t>
  </si>
  <si>
    <t>NHS MS18 Dental Specialty Training 8</t>
  </si>
  <si>
    <t>MS16</t>
  </si>
  <si>
    <t>MS17</t>
  </si>
  <si>
    <t>MS18</t>
  </si>
  <si>
    <t>Night Duty 37%</t>
  </si>
  <si>
    <t>Night Duty NR NP NHS</t>
  </si>
  <si>
    <t>Penalty Rate Enh NR NP NHS</t>
  </si>
  <si>
    <t>Penalty Rate NR NP NHS</t>
  </si>
  <si>
    <t>NHS MT05 ST6-ST8 SpR6 -SpR8 Trust Grade</t>
  </si>
  <si>
    <t>NHSMT05MN</t>
  </si>
  <si>
    <t>From</t>
  </si>
  <si>
    <t>To</t>
  </si>
  <si>
    <t>NHS MS08 5pecialty Registrar ST8/SpR8</t>
  </si>
  <si>
    <t>NHS MS07 Specialty Registrar ST7/SpR7</t>
  </si>
  <si>
    <t>NHS MS06 Specialty Registrar ST6/SpR6</t>
  </si>
  <si>
    <t>Spine Point</t>
  </si>
  <si>
    <t>Doctors in Training -National Training Grades</t>
  </si>
  <si>
    <t>MT05</t>
  </si>
  <si>
    <t>MS06</t>
  </si>
  <si>
    <t>MS07</t>
  </si>
  <si>
    <t>MS08</t>
  </si>
  <si>
    <t>Yes</t>
  </si>
  <si>
    <t>Disco Shifts NP NHS</t>
  </si>
  <si>
    <t>Disco Shifts NR NP NHS</t>
  </si>
  <si>
    <t>Disco Shift 12-4</t>
  </si>
  <si>
    <t>Weekend &lt;1in2-1in3</t>
  </si>
  <si>
    <t>Weekend &lt;1in3-1in4</t>
  </si>
  <si>
    <t>Weekend &lt;1in5-1in6</t>
  </si>
  <si>
    <t>Weekend &lt;1in6-1in7</t>
  </si>
  <si>
    <t>Spine Point 317</t>
  </si>
  <si>
    <t>Effective from 1st October 2020</t>
  </si>
  <si>
    <t>Dentists in Training - National Training Grades: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</si>
</sst>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809]d\ mmmm\ yyyy;@"/>
    <numFmt numFmtId="165" formatCode="&quot;£&quot;#,##0"/>
    <numFmt numFmtId="166" formatCode="&quot;£&quot;#,##0;[Red]&quot;£&quot;#,##0"/>
    <numFmt numFmtId="167" formatCode="&quot;£&quot;#,##0.00;[Red]&quot;£&quot;#,##0.00"/>
    <numFmt numFmtId="168" formatCode="&quot;£&quot;#,##0.0000;[Red]&quot;£&quot;#,##0.0000"/>
    <numFmt numFmtId="169" formatCode="&quot;£&quot;#,##0.00"/>
    <numFmt numFmtId="170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MS Reference Sans Serif"/>
      <family val="2"/>
    </font>
    <font>
      <sz val="14"/>
      <color theme="1"/>
      <name val="Calibri"/>
      <family val="2"/>
      <scheme val="minor"/>
    </font>
    <font>
      <sz val="12"/>
      <color rgb="FF0000FF"/>
      <name val="Arial"/>
      <family val="2"/>
    </font>
    <font>
      <sz val="11"/>
      <color rgb="FF1F497D"/>
      <name val="Arial"/>
      <family val="2"/>
    </font>
    <font>
      <b/>
      <i/>
      <u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3">
    <xf numFmtId="0" fontId="0" fillId="0" borderId="0" xfId="0"/>
    <xf numFmtId="0" fontId="1" fillId="0" borderId="1" xfId="0" applyFont="1" applyBorder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169" fontId="3" fillId="0" borderId="0" xfId="0" applyNumberFormat="1" applyFont="1" applyAlignment="1">
      <alignment horizontal="right" vertical="center"/>
    </xf>
    <xf numFmtId="169" fontId="4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0" fillId="0" borderId="1" xfId="0" applyNumberFormat="1" applyBorder="1"/>
    <xf numFmtId="0" fontId="1" fillId="0" borderId="0" xfId="0" applyFont="1" applyBorder="1"/>
    <xf numFmtId="165" fontId="0" fillId="0" borderId="0" xfId="0" applyNumberForma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165" fontId="0" fillId="0" borderId="5" xfId="0" applyNumberFormat="1" applyBorder="1"/>
    <xf numFmtId="165" fontId="0" fillId="0" borderId="3" xfId="0" applyNumberFormat="1" applyBorder="1"/>
    <xf numFmtId="0" fontId="7" fillId="0" borderId="2" xfId="0" applyFont="1" applyBorder="1"/>
    <xf numFmtId="0" fontId="1" fillId="0" borderId="0" xfId="0" applyFont="1" applyAlignment="1">
      <alignment wrapText="1"/>
    </xf>
    <xf numFmtId="0" fontId="9" fillId="0" borderId="0" xfId="2" applyFill="1"/>
    <xf numFmtId="0" fontId="10" fillId="0" borderId="0" xfId="2" applyFont="1" applyFill="1" applyBorder="1"/>
    <xf numFmtId="0" fontId="2" fillId="0" borderId="6" xfId="2" quotePrefix="1" applyNumberFormat="1" applyFont="1" applyFill="1" applyBorder="1" applyAlignment="1">
      <alignment wrapText="1"/>
    </xf>
    <xf numFmtId="0" fontId="2" fillId="0" borderId="6" xfId="2" applyNumberFormat="1" applyFont="1" applyFill="1" applyBorder="1" applyAlignment="1">
      <alignment wrapText="1"/>
    </xf>
    <xf numFmtId="2" fontId="2" fillId="0" borderId="6" xfId="2" applyNumberFormat="1" applyFont="1" applyFill="1" applyBorder="1" applyAlignment="1">
      <alignment wrapText="1"/>
    </xf>
    <xf numFmtId="0" fontId="9" fillId="0" borderId="0" xfId="2" applyFill="1" applyBorder="1"/>
    <xf numFmtId="0" fontId="2" fillId="0" borderId="7" xfId="2" quotePrefix="1" applyNumberFormat="1" applyFont="1" applyFill="1" applyBorder="1" applyAlignment="1">
      <alignment wrapText="1"/>
    </xf>
    <xf numFmtId="2" fontId="2" fillId="0" borderId="7" xfId="2" applyNumberFormat="1" applyFont="1" applyFill="1" applyBorder="1" applyAlignment="1">
      <alignment wrapText="1"/>
    </xf>
    <xf numFmtId="0" fontId="2" fillId="0" borderId="7" xfId="2" applyFont="1" applyFill="1" applyBorder="1" applyAlignment="1">
      <alignment wrapText="1"/>
    </xf>
    <xf numFmtId="164" fontId="0" fillId="2" borderId="0" xfId="0" applyNumberFormat="1" applyFill="1"/>
    <xf numFmtId="0" fontId="0" fillId="2" borderId="0" xfId="0" applyFill="1"/>
    <xf numFmtId="0" fontId="0" fillId="0" borderId="0" xfId="0" quotePrefix="1"/>
    <xf numFmtId="0" fontId="0" fillId="0" borderId="0" xfId="0" applyFill="1"/>
    <xf numFmtId="0" fontId="1" fillId="0" borderId="9" xfId="0" applyFont="1" applyFill="1" applyBorder="1"/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0" fontId="0" fillId="0" borderId="8" xfId="1" applyFont="1" applyFill="1" applyBorder="1"/>
    <xf numFmtId="0" fontId="0" fillId="0" borderId="8" xfId="0" applyFill="1" applyBorder="1"/>
    <xf numFmtId="14" fontId="0" fillId="0" borderId="0" xfId="0" applyNumberFormat="1" applyFill="1"/>
    <xf numFmtId="4" fontId="0" fillId="0" borderId="8" xfId="0" applyNumberFormat="1" applyFill="1" applyBorder="1"/>
    <xf numFmtId="4" fontId="0" fillId="0" borderId="0" xfId="0" applyNumberFormat="1" applyFill="1"/>
    <xf numFmtId="9" fontId="0" fillId="0" borderId="0" xfId="0" applyNumberFormat="1" applyFill="1"/>
    <xf numFmtId="0" fontId="8" fillId="0" borderId="8" xfId="1" applyFill="1" applyBorder="1"/>
    <xf numFmtId="166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0" fontId="1" fillId="0" borderId="1" xfId="0" applyFont="1" applyFill="1" applyBorder="1"/>
    <xf numFmtId="0" fontId="2" fillId="0" borderId="7" xfId="2" applyFont="1" applyFill="1" applyBorder="1" applyAlignment="1">
      <alignment horizontal="center"/>
    </xf>
    <xf numFmtId="0" fontId="9" fillId="0" borderId="7" xfId="2" applyFill="1" applyBorder="1"/>
    <xf numFmtId="15" fontId="2" fillId="0" borderId="7" xfId="2" applyNumberFormat="1" applyFont="1" applyFill="1" applyBorder="1" applyAlignment="1">
      <alignment wrapText="1"/>
    </xf>
    <xf numFmtId="49" fontId="9" fillId="0" borderId="0" xfId="2" applyNumberFormat="1" applyFill="1"/>
    <xf numFmtId="15" fontId="9" fillId="0" borderId="0" xfId="2" applyNumberFormat="1" applyFill="1"/>
    <xf numFmtId="15" fontId="9" fillId="0" borderId="0" xfId="2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165" fontId="0" fillId="3" borderId="1" xfId="0" applyNumberFormat="1" applyFill="1" applyBorder="1"/>
    <xf numFmtId="0" fontId="1" fillId="3" borderId="0" xfId="0" applyFont="1" applyFill="1"/>
    <xf numFmtId="0" fontId="1" fillId="0" borderId="0" xfId="0" applyFont="1" applyFill="1"/>
    <xf numFmtId="170" fontId="0" fillId="0" borderId="8" xfId="0" applyNumberFormat="1" applyFill="1" applyBorder="1"/>
    <xf numFmtId="1" fontId="0" fillId="0" borderId="8" xfId="0" applyNumberForma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"/>
    </sheetView>
  </sheetViews>
  <sheetFormatPr defaultRowHeight="15" x14ac:dyDescent="0.25"/>
  <cols>
    <col min="1" max="1" width="21.85546875" bestFit="1" customWidth="1"/>
    <col min="3" max="3" width="13.5703125" bestFit="1" customWidth="1"/>
    <col min="4" max="4" width="10.7109375" bestFit="1" customWidth="1"/>
    <col min="5" max="5" width="14.140625" bestFit="1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" x14ac:dyDescent="0.25">
      <c r="A2" t="s">
        <v>79</v>
      </c>
      <c r="B2">
        <v>317</v>
      </c>
      <c r="D2" s="2">
        <v>52036</v>
      </c>
      <c r="E2" s="29">
        <v>44105</v>
      </c>
      <c r="F2" s="30" t="s">
        <v>6</v>
      </c>
      <c r="G2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pane xSplit="1" topLeftCell="B1" activePane="topRight" state="frozen"/>
      <selection pane="topRight" activeCell="B3" sqref="B3"/>
    </sheetView>
  </sheetViews>
  <sheetFormatPr defaultRowHeight="15" x14ac:dyDescent="0.25"/>
  <cols>
    <col min="1" max="1" width="41.28515625" bestFit="1" customWidth="1"/>
    <col min="2" max="2" width="14.7109375" bestFit="1" customWidth="1"/>
    <col min="4" max="4" width="22.28515625" bestFit="1" customWidth="1"/>
    <col min="6" max="6" width="11.140625" customWidth="1"/>
    <col min="12" max="12" width="13.28515625" bestFit="1" customWidth="1"/>
    <col min="13" max="13" width="28.140625" customWidth="1"/>
  </cols>
  <sheetData>
    <row r="1" spans="1:12" ht="30" x14ac:dyDescent="0.25">
      <c r="A1" s="4" t="s">
        <v>7</v>
      </c>
      <c r="B1" s="4" t="s">
        <v>25</v>
      </c>
      <c r="C1" s="4"/>
      <c r="D1" s="4" t="s">
        <v>27</v>
      </c>
      <c r="F1" s="19" t="s">
        <v>28</v>
      </c>
      <c r="H1" s="19" t="s">
        <v>80</v>
      </c>
      <c r="I1" s="19"/>
      <c r="J1" s="19" t="s">
        <v>29</v>
      </c>
      <c r="K1" s="19"/>
      <c r="L1" s="4" t="s">
        <v>26</v>
      </c>
    </row>
    <row r="2" spans="1:12" x14ac:dyDescent="0.25">
      <c r="A2" s="32" t="s">
        <v>91</v>
      </c>
      <c r="B2" s="32" t="s">
        <v>112</v>
      </c>
      <c r="C2" s="32"/>
      <c r="D2" s="32" t="s">
        <v>18</v>
      </c>
      <c r="E2" s="32"/>
      <c r="F2" s="32">
        <f t="shared" ref="F2" si="0">SUM(40*52.1428)</f>
        <v>2085.712</v>
      </c>
      <c r="G2" s="32"/>
      <c r="H2" s="32">
        <v>12</v>
      </c>
      <c r="I2" s="32"/>
      <c r="J2" s="32">
        <v>52.142800000000001</v>
      </c>
      <c r="K2" s="32"/>
      <c r="L2" s="32" t="s">
        <v>92</v>
      </c>
    </row>
    <row r="3" spans="1:12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x14ac:dyDescent="0.25">
      <c r="D8" t="s">
        <v>9</v>
      </c>
    </row>
    <row r="9" spans="1:12" x14ac:dyDescent="0.25">
      <c r="D9" t="s">
        <v>9</v>
      </c>
    </row>
    <row r="18" spans="13:13" x14ac:dyDescent="0.25">
      <c r="M18" s="7"/>
    </row>
    <row r="19" spans="13:13" x14ac:dyDescent="0.25">
      <c r="M19" s="8"/>
    </row>
    <row r="26" spans="13:13" ht="14.25" customHeight="1" x14ac:dyDescent="0.25"/>
  </sheetData>
  <autoFilter ref="A1:M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tabSelected="1" workbookViewId="0">
      <selection activeCell="A15" sqref="A15"/>
    </sheetView>
  </sheetViews>
  <sheetFormatPr defaultRowHeight="15" x14ac:dyDescent="0.25"/>
  <cols>
    <col min="1" max="1" width="47.7109375" bestFit="1" customWidth="1"/>
    <col min="2" max="2" width="12.85546875" bestFit="1" customWidth="1"/>
  </cols>
  <sheetData>
    <row r="1" spans="1:2" x14ac:dyDescent="0.25">
      <c r="A1" s="4" t="s">
        <v>113</v>
      </c>
    </row>
    <row r="2" spans="1:2" ht="15.75" thickBot="1" x14ac:dyDescent="0.3"/>
    <row r="3" spans="1:2" ht="15.75" thickBot="1" x14ac:dyDescent="0.3">
      <c r="A3" s="1" t="s">
        <v>19</v>
      </c>
      <c r="B3" s="1" t="s">
        <v>20</v>
      </c>
    </row>
    <row r="4" spans="1:2" ht="15.75" thickBot="1" x14ac:dyDescent="0.3">
      <c r="A4" s="10"/>
      <c r="B4" s="11"/>
    </row>
    <row r="5" spans="1:2" x14ac:dyDescent="0.25">
      <c r="A5" s="18" t="s">
        <v>99</v>
      </c>
      <c r="B5" s="17"/>
    </row>
    <row r="6" spans="1:2" ht="15.75" thickBot="1" x14ac:dyDescent="0.3">
      <c r="A6" s="15"/>
      <c r="B6" s="16"/>
    </row>
    <row r="7" spans="1:2" ht="15.75" thickBot="1" x14ac:dyDescent="0.3">
      <c r="A7" s="1" t="s">
        <v>97</v>
      </c>
      <c r="B7" s="9">
        <f>'Pay Point'!D2</f>
        <v>52036</v>
      </c>
    </row>
    <row r="8" spans="1:2" ht="15.75" thickBot="1" x14ac:dyDescent="0.3">
      <c r="A8" s="15"/>
      <c r="B8" s="16"/>
    </row>
    <row r="9" spans="1:2" ht="15.75" thickBot="1" x14ac:dyDescent="0.3">
      <c r="A9" s="1" t="s">
        <v>96</v>
      </c>
      <c r="B9" s="9">
        <f>'Pay Point'!D2</f>
        <v>52036</v>
      </c>
    </row>
    <row r="10" spans="1:2" ht="15.75" thickBot="1" x14ac:dyDescent="0.3">
      <c r="A10" s="15"/>
      <c r="B10" s="16"/>
    </row>
    <row r="11" spans="1:2" ht="15.75" thickBot="1" x14ac:dyDescent="0.3">
      <c r="A11" s="1" t="s">
        <v>95</v>
      </c>
      <c r="B11" s="9">
        <f>'Pay Point'!D2</f>
        <v>52036</v>
      </c>
    </row>
    <row r="12" spans="1:2" x14ac:dyDescent="0.25">
      <c r="A12" s="10"/>
      <c r="B12" s="11"/>
    </row>
    <row r="13" spans="1:2" ht="15.75" thickBot="1" x14ac:dyDescent="0.3">
      <c r="A13" s="4"/>
      <c r="B13" s="2"/>
    </row>
    <row r="14" spans="1:2" x14ac:dyDescent="0.25">
      <c r="A14" s="18" t="s">
        <v>114</v>
      </c>
      <c r="B14" s="12"/>
    </row>
    <row r="15" spans="1:2" ht="15.75" thickBot="1" x14ac:dyDescent="0.3">
      <c r="A15" s="13"/>
      <c r="B15" s="14"/>
    </row>
    <row r="16" spans="1:2" ht="15.75" thickBot="1" x14ac:dyDescent="0.3">
      <c r="A16" s="1" t="s">
        <v>81</v>
      </c>
      <c r="B16" s="9">
        <f>'Pay Point'!D2</f>
        <v>52036</v>
      </c>
    </row>
    <row r="17" spans="1:3" ht="15.75" thickBot="1" x14ac:dyDescent="0.3">
      <c r="A17" s="15"/>
      <c r="B17" s="16"/>
    </row>
    <row r="18" spans="1:3" ht="15.75" thickBot="1" x14ac:dyDescent="0.3">
      <c r="A18" s="1" t="s">
        <v>82</v>
      </c>
      <c r="B18" s="9">
        <f>'Pay Point'!D2</f>
        <v>52036</v>
      </c>
    </row>
    <row r="19" spans="1:3" ht="15.75" thickBot="1" x14ac:dyDescent="0.3">
      <c r="A19" s="15"/>
      <c r="B19" s="16"/>
    </row>
    <row r="20" spans="1:3" ht="15.75" thickBot="1" x14ac:dyDescent="0.3">
      <c r="A20" s="1" t="s">
        <v>83</v>
      </c>
      <c r="B20" s="9">
        <f>'Pay Point'!D2</f>
        <v>52036</v>
      </c>
    </row>
    <row r="21" spans="1:3" x14ac:dyDescent="0.25">
      <c r="A21" s="4"/>
      <c r="B21" s="2"/>
    </row>
    <row r="22" spans="1:3" ht="15.75" thickBot="1" x14ac:dyDescent="0.3"/>
    <row r="23" spans="1:3" ht="15.75" thickBot="1" x14ac:dyDescent="0.3">
      <c r="A23" s="57" t="s">
        <v>91</v>
      </c>
      <c r="B23" s="58">
        <f>'Pay Point'!D2</f>
        <v>52036</v>
      </c>
      <c r="C23" s="59" t="s">
        <v>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A10" sqref="A10"/>
    </sheetView>
  </sheetViews>
  <sheetFormatPr defaultRowHeight="15" x14ac:dyDescent="0.25"/>
  <cols>
    <col min="1" max="1" width="36" bestFit="1" customWidth="1"/>
    <col min="2" max="2" width="11.140625" bestFit="1" customWidth="1"/>
    <col min="4" max="4" width="10.7109375" bestFit="1" customWidth="1"/>
  </cols>
  <sheetData>
    <row r="1" spans="1:4" ht="15.75" thickBot="1" x14ac:dyDescent="0.3">
      <c r="B1" s="56" t="s">
        <v>93</v>
      </c>
      <c r="D1" s="56" t="s">
        <v>94</v>
      </c>
    </row>
    <row r="2" spans="1:4" ht="15.75" thickBot="1" x14ac:dyDescent="0.3">
      <c r="A2" s="1" t="s">
        <v>7</v>
      </c>
      <c r="B2" s="56" t="s">
        <v>98</v>
      </c>
      <c r="D2" s="56" t="s">
        <v>98</v>
      </c>
    </row>
    <row r="3" spans="1:4" x14ac:dyDescent="0.25">
      <c r="A3" t="s">
        <v>97</v>
      </c>
      <c r="B3">
        <v>295</v>
      </c>
      <c r="D3">
        <v>317</v>
      </c>
    </row>
    <row r="4" spans="1:4" x14ac:dyDescent="0.25">
      <c r="A4" t="s">
        <v>96</v>
      </c>
      <c r="B4">
        <v>295</v>
      </c>
      <c r="D4">
        <v>317</v>
      </c>
    </row>
    <row r="5" spans="1:4" x14ac:dyDescent="0.25">
      <c r="A5" t="s">
        <v>95</v>
      </c>
      <c r="B5">
        <v>295</v>
      </c>
      <c r="D5">
        <v>317</v>
      </c>
    </row>
    <row r="6" spans="1:4" x14ac:dyDescent="0.25">
      <c r="A6" s="32" t="s">
        <v>81</v>
      </c>
      <c r="B6">
        <v>295</v>
      </c>
      <c r="D6">
        <v>317</v>
      </c>
    </row>
    <row r="7" spans="1:4" x14ac:dyDescent="0.25">
      <c r="A7" s="32" t="s">
        <v>82</v>
      </c>
      <c r="B7">
        <v>295</v>
      </c>
      <c r="D7">
        <v>317</v>
      </c>
    </row>
    <row r="8" spans="1:4" x14ac:dyDescent="0.25">
      <c r="A8" s="32" t="s">
        <v>83</v>
      </c>
      <c r="B8">
        <v>295</v>
      </c>
      <c r="D8">
        <v>317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"/>
  <sheetViews>
    <sheetView workbookViewId="0">
      <pane ySplit="1" topLeftCell="A2" activePane="bottomLeft" state="frozen"/>
      <selection pane="bottomLeft" activeCell="A34" sqref="A34"/>
    </sheetView>
  </sheetViews>
  <sheetFormatPr defaultRowHeight="15" x14ac:dyDescent="0.25"/>
  <cols>
    <col min="1" max="1" width="35.28515625" style="32" bestFit="1" customWidth="1"/>
    <col min="2" max="4" width="9.140625" style="32"/>
    <col min="5" max="5" width="41" style="32" bestFit="1" customWidth="1"/>
    <col min="6" max="6" width="9.140625" style="32"/>
    <col min="7" max="7" width="9.28515625" style="32" bestFit="1" customWidth="1"/>
    <col min="8" max="9" width="10.140625" style="32" hidden="1" customWidth="1"/>
    <col min="10" max="10" width="11.7109375" style="32" hidden="1" customWidth="1"/>
    <col min="11" max="11" width="10.140625" style="32" hidden="1" customWidth="1"/>
    <col min="12" max="12" width="9.140625" style="32" hidden="1" customWidth="1"/>
    <col min="13" max="13" width="10.7109375" style="32" bestFit="1" customWidth="1"/>
    <col min="14" max="16384" width="9.140625" style="32"/>
  </cols>
  <sheetData>
    <row r="1" spans="1:27" ht="39.75" thickBot="1" x14ac:dyDescent="0.3">
      <c r="A1" s="33" t="s">
        <v>10</v>
      </c>
      <c r="B1" s="34" t="s">
        <v>11</v>
      </c>
      <c r="C1" s="35" t="s">
        <v>12</v>
      </c>
      <c r="D1" s="35" t="s">
        <v>8</v>
      </c>
      <c r="E1" s="35" t="s">
        <v>13</v>
      </c>
      <c r="F1" s="34" t="s">
        <v>75</v>
      </c>
      <c r="G1" s="34" t="s">
        <v>14</v>
      </c>
      <c r="H1" s="36" t="s">
        <v>15</v>
      </c>
      <c r="I1" s="36" t="s">
        <v>16</v>
      </c>
      <c r="J1" s="36" t="s">
        <v>69</v>
      </c>
      <c r="K1" s="36" t="s">
        <v>70</v>
      </c>
      <c r="L1" s="36" t="s">
        <v>71</v>
      </c>
      <c r="M1" s="36" t="s">
        <v>4</v>
      </c>
      <c r="N1" s="37" t="s">
        <v>17</v>
      </c>
      <c r="O1" s="38"/>
    </row>
    <row r="2" spans="1:27" x14ac:dyDescent="0.25">
      <c r="A2" s="39" t="s">
        <v>76</v>
      </c>
      <c r="B2" s="40"/>
      <c r="C2" s="40" t="s">
        <v>100</v>
      </c>
      <c r="D2" s="40"/>
      <c r="E2" s="40"/>
      <c r="F2" s="40"/>
      <c r="G2" s="40"/>
      <c r="M2" s="41">
        <v>44105</v>
      </c>
      <c r="N2" s="60" t="s">
        <v>6</v>
      </c>
    </row>
    <row r="3" spans="1:27" x14ac:dyDescent="0.25">
      <c r="A3" s="39" t="s">
        <v>77</v>
      </c>
      <c r="B3" s="40"/>
      <c r="C3" s="40" t="s">
        <v>100</v>
      </c>
      <c r="D3" s="40"/>
      <c r="E3" s="40"/>
      <c r="F3" s="40"/>
      <c r="G3" s="40"/>
      <c r="M3" s="41">
        <v>44105</v>
      </c>
      <c r="N3" s="60" t="s">
        <v>6</v>
      </c>
    </row>
    <row r="4" spans="1:27" x14ac:dyDescent="0.25">
      <c r="A4" s="39" t="s">
        <v>34</v>
      </c>
      <c r="B4" s="40"/>
      <c r="C4" s="40" t="s">
        <v>101</v>
      </c>
      <c r="D4" s="40"/>
      <c r="E4" s="40" t="s">
        <v>67</v>
      </c>
      <c r="F4" s="40"/>
      <c r="G4" s="42">
        <v>4163</v>
      </c>
      <c r="H4" s="43"/>
      <c r="I4" s="43"/>
      <c r="J4" s="43"/>
      <c r="K4" s="43"/>
      <c r="M4" s="41">
        <v>44105</v>
      </c>
      <c r="N4" s="60" t="s">
        <v>104</v>
      </c>
      <c r="X4" s="44"/>
      <c r="AA4" s="41"/>
    </row>
    <row r="5" spans="1:27" x14ac:dyDescent="0.25">
      <c r="A5" s="39" t="s">
        <v>34</v>
      </c>
      <c r="B5" s="40"/>
      <c r="C5" s="40" t="s">
        <v>102</v>
      </c>
      <c r="D5" s="40"/>
      <c r="E5" s="40" t="s">
        <v>67</v>
      </c>
      <c r="F5" s="40"/>
      <c r="G5" s="42">
        <v>4163</v>
      </c>
      <c r="H5" s="43"/>
      <c r="I5" s="43"/>
      <c r="J5" s="43"/>
      <c r="K5" s="43"/>
      <c r="M5" s="41">
        <v>44105</v>
      </c>
      <c r="N5" s="60" t="s">
        <v>104</v>
      </c>
      <c r="X5" s="44"/>
      <c r="AA5" s="41"/>
    </row>
    <row r="6" spans="1:27" x14ac:dyDescent="0.25">
      <c r="A6" s="39" t="s">
        <v>34</v>
      </c>
      <c r="B6" s="40"/>
      <c r="C6" s="40" t="s">
        <v>103</v>
      </c>
      <c r="D6" s="40"/>
      <c r="E6" s="40" t="s">
        <v>67</v>
      </c>
      <c r="F6" s="40"/>
      <c r="G6" s="42">
        <v>4163</v>
      </c>
      <c r="H6" s="43"/>
      <c r="I6" s="43"/>
      <c r="J6" s="43"/>
      <c r="K6" s="43"/>
      <c r="M6" s="41">
        <v>44105</v>
      </c>
      <c r="N6" s="60" t="s">
        <v>104</v>
      </c>
      <c r="X6" s="44"/>
      <c r="AA6" s="41"/>
    </row>
    <row r="7" spans="1:27" x14ac:dyDescent="0.25">
      <c r="A7" s="39" t="s">
        <v>34</v>
      </c>
      <c r="B7" s="40"/>
      <c r="C7" s="40" t="s">
        <v>84</v>
      </c>
      <c r="D7" s="40"/>
      <c r="E7" s="40" t="s">
        <v>67</v>
      </c>
      <c r="F7" s="40"/>
      <c r="G7" s="42">
        <v>4163</v>
      </c>
      <c r="H7" s="43"/>
      <c r="I7" s="43"/>
      <c r="J7" s="43"/>
      <c r="K7" s="43"/>
      <c r="M7" s="41">
        <v>44105</v>
      </c>
      <c r="N7" s="60" t="s">
        <v>104</v>
      </c>
      <c r="X7" s="44"/>
      <c r="AA7" s="41"/>
    </row>
    <row r="8" spans="1:27" x14ac:dyDescent="0.25">
      <c r="A8" s="39" t="s">
        <v>34</v>
      </c>
      <c r="B8" s="40"/>
      <c r="C8" s="40" t="s">
        <v>85</v>
      </c>
      <c r="D8" s="40"/>
      <c r="E8" s="40" t="s">
        <v>67</v>
      </c>
      <c r="F8" s="40"/>
      <c r="G8" s="42">
        <v>4163</v>
      </c>
      <c r="H8" s="43"/>
      <c r="I8" s="43"/>
      <c r="J8" s="43"/>
      <c r="K8" s="43"/>
      <c r="M8" s="41">
        <v>44105</v>
      </c>
      <c r="N8" s="60" t="s">
        <v>104</v>
      </c>
      <c r="X8" s="44"/>
      <c r="AA8" s="41"/>
    </row>
    <row r="9" spans="1:27" x14ac:dyDescent="0.25">
      <c r="A9" s="39" t="s">
        <v>34</v>
      </c>
      <c r="B9" s="40"/>
      <c r="C9" s="40" t="s">
        <v>86</v>
      </c>
      <c r="D9" s="40"/>
      <c r="E9" s="40" t="s">
        <v>67</v>
      </c>
      <c r="F9" s="40"/>
      <c r="G9" s="42">
        <v>4163</v>
      </c>
      <c r="H9" s="43"/>
      <c r="I9" s="43"/>
      <c r="J9" s="43"/>
      <c r="K9" s="43"/>
      <c r="M9" s="41">
        <v>44105</v>
      </c>
      <c r="N9" s="60" t="s">
        <v>104</v>
      </c>
      <c r="X9" s="44"/>
      <c r="AA9" s="41"/>
    </row>
    <row r="10" spans="1:27" x14ac:dyDescent="0.25">
      <c r="A10" s="39" t="s">
        <v>34</v>
      </c>
      <c r="B10" s="40"/>
      <c r="C10" s="40" t="s">
        <v>100</v>
      </c>
      <c r="D10" s="40"/>
      <c r="E10" s="40" t="s">
        <v>67</v>
      </c>
      <c r="F10" s="40"/>
      <c r="G10" s="42">
        <v>4163</v>
      </c>
      <c r="H10" s="43"/>
      <c r="I10" s="43"/>
      <c r="J10" s="43"/>
      <c r="K10" s="43"/>
      <c r="M10" s="41">
        <v>44105</v>
      </c>
      <c r="N10" s="60" t="s">
        <v>6</v>
      </c>
      <c r="X10" s="44"/>
      <c r="AA10" s="41"/>
    </row>
    <row r="11" spans="1:27" x14ac:dyDescent="0.25">
      <c r="A11" s="45" t="s">
        <v>78</v>
      </c>
      <c r="B11" s="40"/>
      <c r="C11" s="40" t="s">
        <v>100</v>
      </c>
      <c r="D11" s="40"/>
      <c r="E11" s="40" t="s">
        <v>87</v>
      </c>
      <c r="F11" s="40"/>
      <c r="G11" s="62">
        <v>37</v>
      </c>
      <c r="M11" s="41">
        <v>44105</v>
      </c>
      <c r="N11" s="60" t="s">
        <v>6</v>
      </c>
      <c r="X11" s="44"/>
      <c r="AA11" s="41"/>
    </row>
    <row r="12" spans="1:27" x14ac:dyDescent="0.25">
      <c r="A12" s="40" t="s">
        <v>88</v>
      </c>
      <c r="B12" s="40"/>
      <c r="C12" s="40" t="s">
        <v>100</v>
      </c>
      <c r="D12" s="40"/>
      <c r="E12" s="40" t="s">
        <v>87</v>
      </c>
      <c r="F12" s="40"/>
      <c r="G12" s="62">
        <v>37</v>
      </c>
      <c r="M12" s="41">
        <v>44105</v>
      </c>
      <c r="N12" s="60" t="s">
        <v>6</v>
      </c>
      <c r="X12" s="44"/>
      <c r="AA12" s="41"/>
    </row>
    <row r="13" spans="1:27" x14ac:dyDescent="0.25">
      <c r="A13" s="40" t="s">
        <v>105</v>
      </c>
      <c r="B13" s="40"/>
      <c r="C13" s="40" t="s">
        <v>100</v>
      </c>
      <c r="D13" s="40"/>
      <c r="E13" s="40" t="s">
        <v>107</v>
      </c>
      <c r="F13" s="40"/>
      <c r="G13" s="62">
        <v>37</v>
      </c>
      <c r="M13" s="41">
        <v>44105</v>
      </c>
      <c r="N13" s="60" t="s">
        <v>6</v>
      </c>
      <c r="X13" s="44"/>
      <c r="AA13" s="41"/>
    </row>
    <row r="14" spans="1:27" x14ac:dyDescent="0.25">
      <c r="A14" s="40" t="s">
        <v>106</v>
      </c>
      <c r="B14" s="40"/>
      <c r="C14" s="40" t="s">
        <v>100</v>
      </c>
      <c r="D14" s="40"/>
      <c r="E14" s="40" t="s">
        <v>107</v>
      </c>
      <c r="F14" s="40"/>
      <c r="G14" s="62">
        <v>37</v>
      </c>
      <c r="M14" s="41">
        <v>44105</v>
      </c>
      <c r="N14" s="60" t="s">
        <v>6</v>
      </c>
      <c r="X14" s="44"/>
      <c r="AA14" s="41"/>
    </row>
    <row r="15" spans="1:27" x14ac:dyDescent="0.25">
      <c r="A15" s="45" t="s">
        <v>66</v>
      </c>
      <c r="B15" s="40"/>
      <c r="C15" s="40" t="s">
        <v>100</v>
      </c>
      <c r="D15" s="40"/>
      <c r="E15" s="40" t="s">
        <v>72</v>
      </c>
      <c r="F15" s="40"/>
      <c r="G15" s="62">
        <v>15</v>
      </c>
      <c r="M15" s="41">
        <v>44105</v>
      </c>
      <c r="N15" s="60" t="s">
        <v>6</v>
      </c>
      <c r="X15" s="44"/>
      <c r="AA15" s="41"/>
    </row>
    <row r="16" spans="1:27" x14ac:dyDescent="0.25">
      <c r="A16" s="45" t="s">
        <v>66</v>
      </c>
      <c r="B16" s="40"/>
      <c r="C16" s="40" t="s">
        <v>100</v>
      </c>
      <c r="D16" s="40"/>
      <c r="E16" s="40" t="s">
        <v>108</v>
      </c>
      <c r="F16" s="40"/>
      <c r="G16" s="62">
        <v>10</v>
      </c>
      <c r="M16" s="41">
        <v>44105</v>
      </c>
      <c r="N16" s="60" t="s">
        <v>6</v>
      </c>
      <c r="X16" s="44"/>
      <c r="AA16" s="41"/>
    </row>
    <row r="17" spans="1:27" x14ac:dyDescent="0.25">
      <c r="A17" s="45" t="s">
        <v>66</v>
      </c>
      <c r="B17" s="40"/>
      <c r="C17" s="40" t="s">
        <v>100</v>
      </c>
      <c r="D17" s="40"/>
      <c r="E17" s="40" t="s">
        <v>109</v>
      </c>
      <c r="F17" s="40"/>
      <c r="G17" s="61">
        <v>7.5</v>
      </c>
      <c r="M17" s="41">
        <v>44105</v>
      </c>
      <c r="N17" s="60" t="s">
        <v>6</v>
      </c>
      <c r="X17" s="44"/>
      <c r="AA17" s="41"/>
    </row>
    <row r="18" spans="1:27" x14ac:dyDescent="0.25">
      <c r="A18" s="45" t="s">
        <v>66</v>
      </c>
      <c r="B18" s="40"/>
      <c r="C18" s="40" t="s">
        <v>100</v>
      </c>
      <c r="D18" s="40"/>
      <c r="E18" s="40" t="s">
        <v>73</v>
      </c>
      <c r="F18" s="40"/>
      <c r="G18" s="62">
        <v>6</v>
      </c>
      <c r="M18" s="41">
        <v>44105</v>
      </c>
      <c r="N18" s="60" t="s">
        <v>6</v>
      </c>
      <c r="X18" s="44"/>
      <c r="AA18" s="41"/>
    </row>
    <row r="19" spans="1:27" x14ac:dyDescent="0.25">
      <c r="A19" s="45" t="s">
        <v>66</v>
      </c>
      <c r="B19" s="40"/>
      <c r="C19" s="40" t="s">
        <v>100</v>
      </c>
      <c r="D19" s="40"/>
      <c r="E19" s="40" t="s">
        <v>110</v>
      </c>
      <c r="F19" s="40"/>
      <c r="G19" s="62">
        <v>5</v>
      </c>
      <c r="M19" s="41">
        <v>44105</v>
      </c>
      <c r="N19" s="60" t="s">
        <v>6</v>
      </c>
      <c r="X19" s="44"/>
      <c r="AA19" s="41"/>
    </row>
    <row r="20" spans="1:27" x14ac:dyDescent="0.25">
      <c r="A20" s="45" t="s">
        <v>66</v>
      </c>
      <c r="B20" s="40"/>
      <c r="C20" s="40" t="s">
        <v>100</v>
      </c>
      <c r="D20" s="40"/>
      <c r="E20" s="40" t="s">
        <v>111</v>
      </c>
      <c r="F20" s="40"/>
      <c r="G20" s="62">
        <v>4</v>
      </c>
      <c r="M20" s="41">
        <v>44105</v>
      </c>
      <c r="N20" s="60" t="s">
        <v>6</v>
      </c>
      <c r="X20" s="44"/>
      <c r="AA20" s="41"/>
    </row>
    <row r="21" spans="1:27" x14ac:dyDescent="0.25">
      <c r="A21" s="45" t="s">
        <v>66</v>
      </c>
      <c r="B21" s="40"/>
      <c r="C21" s="40" t="s">
        <v>100</v>
      </c>
      <c r="D21" s="40"/>
      <c r="E21" s="40" t="s">
        <v>74</v>
      </c>
      <c r="F21" s="40"/>
      <c r="G21" s="62">
        <v>3</v>
      </c>
      <c r="M21" s="41">
        <v>44105</v>
      </c>
      <c r="N21" s="60" t="s">
        <v>6</v>
      </c>
      <c r="X21" s="44"/>
      <c r="AA21" s="41"/>
    </row>
    <row r="22" spans="1:27" x14ac:dyDescent="0.25">
      <c r="A22" s="40" t="s">
        <v>89</v>
      </c>
      <c r="B22" s="40"/>
      <c r="C22" s="40" t="s">
        <v>101</v>
      </c>
      <c r="D22" s="40"/>
      <c r="E22" s="40"/>
      <c r="F22" s="40"/>
      <c r="G22" s="42">
        <v>60.15</v>
      </c>
      <c r="M22" s="41">
        <v>44105</v>
      </c>
      <c r="N22" s="60" t="s">
        <v>104</v>
      </c>
    </row>
    <row r="23" spans="1:27" x14ac:dyDescent="0.25">
      <c r="A23" s="40" t="s">
        <v>89</v>
      </c>
      <c r="B23" s="40"/>
      <c r="C23" s="40" t="s">
        <v>102</v>
      </c>
      <c r="D23" s="40"/>
      <c r="E23" s="40"/>
      <c r="F23" s="40"/>
      <c r="G23" s="42">
        <v>60.15</v>
      </c>
      <c r="M23" s="41">
        <v>44105</v>
      </c>
      <c r="N23" s="60" t="s">
        <v>104</v>
      </c>
    </row>
    <row r="24" spans="1:27" x14ac:dyDescent="0.25">
      <c r="A24" s="40" t="s">
        <v>89</v>
      </c>
      <c r="B24" s="40"/>
      <c r="C24" s="40" t="s">
        <v>103</v>
      </c>
      <c r="D24" s="40"/>
      <c r="E24" s="40"/>
      <c r="F24" s="40"/>
      <c r="G24" s="42">
        <v>60.15</v>
      </c>
      <c r="M24" s="41">
        <v>44105</v>
      </c>
      <c r="N24" s="60" t="s">
        <v>104</v>
      </c>
    </row>
    <row r="25" spans="1:27" x14ac:dyDescent="0.25">
      <c r="A25" s="40" t="s">
        <v>89</v>
      </c>
      <c r="B25" s="40"/>
      <c r="C25" s="40" t="s">
        <v>84</v>
      </c>
      <c r="D25" s="40"/>
      <c r="E25" s="40"/>
      <c r="F25" s="40"/>
      <c r="G25" s="42">
        <v>60.15</v>
      </c>
      <c r="M25" s="41">
        <v>44105</v>
      </c>
      <c r="N25" s="60" t="s">
        <v>104</v>
      </c>
    </row>
    <row r="26" spans="1:27" x14ac:dyDescent="0.25">
      <c r="A26" s="40" t="s">
        <v>89</v>
      </c>
      <c r="B26" s="40"/>
      <c r="C26" s="40" t="s">
        <v>85</v>
      </c>
      <c r="D26" s="40"/>
      <c r="E26" s="40"/>
      <c r="F26" s="40"/>
      <c r="G26" s="42">
        <v>60.15</v>
      </c>
      <c r="M26" s="41">
        <v>44105</v>
      </c>
      <c r="N26" s="60" t="s">
        <v>104</v>
      </c>
    </row>
    <row r="27" spans="1:27" x14ac:dyDescent="0.25">
      <c r="A27" s="40" t="s">
        <v>89</v>
      </c>
      <c r="B27" s="40"/>
      <c r="C27" s="40" t="s">
        <v>86</v>
      </c>
      <c r="D27" s="40"/>
      <c r="E27" s="40"/>
      <c r="F27" s="40"/>
      <c r="G27" s="42">
        <v>60.15</v>
      </c>
      <c r="M27" s="41">
        <v>44105</v>
      </c>
      <c r="N27" s="60" t="s">
        <v>104</v>
      </c>
    </row>
    <row r="28" spans="1:27" x14ac:dyDescent="0.25">
      <c r="A28" s="40" t="s">
        <v>90</v>
      </c>
      <c r="B28" s="40"/>
      <c r="C28" s="40" t="s">
        <v>101</v>
      </c>
      <c r="D28" s="40"/>
      <c r="E28" s="40"/>
      <c r="F28" s="40"/>
      <c r="G28" s="42">
        <v>43.91</v>
      </c>
      <c r="M28" s="41">
        <v>44105</v>
      </c>
      <c r="N28" s="60" t="s">
        <v>104</v>
      </c>
    </row>
    <row r="29" spans="1:27" x14ac:dyDescent="0.25">
      <c r="A29" s="40" t="s">
        <v>90</v>
      </c>
      <c r="B29" s="40"/>
      <c r="C29" s="40" t="s">
        <v>102</v>
      </c>
      <c r="D29" s="40"/>
      <c r="E29" s="40"/>
      <c r="F29" s="40"/>
      <c r="G29" s="42">
        <v>43.91</v>
      </c>
      <c r="M29" s="41">
        <v>44105</v>
      </c>
      <c r="N29" s="60" t="s">
        <v>104</v>
      </c>
    </row>
    <row r="30" spans="1:27" x14ac:dyDescent="0.25">
      <c r="A30" s="40" t="s">
        <v>90</v>
      </c>
      <c r="B30" s="40"/>
      <c r="C30" s="40" t="s">
        <v>103</v>
      </c>
      <c r="D30" s="40"/>
      <c r="E30" s="40"/>
      <c r="F30" s="40"/>
      <c r="G30" s="42">
        <v>43.91</v>
      </c>
      <c r="M30" s="41">
        <v>44105</v>
      </c>
      <c r="N30" s="60" t="s">
        <v>104</v>
      </c>
    </row>
    <row r="31" spans="1:27" x14ac:dyDescent="0.25">
      <c r="A31" s="40" t="s">
        <v>90</v>
      </c>
      <c r="B31" s="40"/>
      <c r="C31" s="40" t="s">
        <v>84</v>
      </c>
      <c r="D31" s="40"/>
      <c r="E31" s="40"/>
      <c r="F31" s="40"/>
      <c r="G31" s="42">
        <v>43.91</v>
      </c>
      <c r="M31" s="41">
        <v>44105</v>
      </c>
      <c r="N31" s="60" t="s">
        <v>104</v>
      </c>
    </row>
    <row r="32" spans="1:27" x14ac:dyDescent="0.25">
      <c r="A32" s="40" t="s">
        <v>90</v>
      </c>
      <c r="B32" s="40"/>
      <c r="C32" s="40" t="s">
        <v>85</v>
      </c>
      <c r="D32" s="40"/>
      <c r="E32" s="40"/>
      <c r="F32" s="40"/>
      <c r="G32" s="42">
        <v>43.91</v>
      </c>
      <c r="M32" s="41">
        <v>44105</v>
      </c>
      <c r="N32" s="60" t="s">
        <v>104</v>
      </c>
    </row>
    <row r="33" spans="1:14" x14ac:dyDescent="0.25">
      <c r="A33" s="40" t="s">
        <v>90</v>
      </c>
      <c r="B33" s="40"/>
      <c r="C33" s="40" t="s">
        <v>86</v>
      </c>
      <c r="D33" s="40"/>
      <c r="E33" s="40"/>
      <c r="F33" s="40"/>
      <c r="G33" s="42">
        <v>43.91</v>
      </c>
      <c r="M33" s="41">
        <v>44105</v>
      </c>
      <c r="N33" s="60" t="s">
        <v>104</v>
      </c>
    </row>
  </sheetData>
  <autoFilter ref="A1:AA33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workbookViewId="0">
      <selection activeCell="E2" sqref="E2"/>
    </sheetView>
  </sheetViews>
  <sheetFormatPr defaultRowHeight="15" x14ac:dyDescent="0.25"/>
  <cols>
    <col min="1" max="1" width="40.85546875" customWidth="1"/>
    <col min="2" max="2" width="11.7109375" bestFit="1" customWidth="1"/>
    <col min="3" max="3" width="12.42578125" bestFit="1" customWidth="1"/>
    <col min="4" max="4" width="13" bestFit="1" customWidth="1"/>
    <col min="5" max="5" width="10.85546875" bestFit="1" customWidth="1"/>
  </cols>
  <sheetData>
    <row r="1" spans="1:8" x14ac:dyDescent="0.25">
      <c r="A1" s="4" t="s">
        <v>21</v>
      </c>
      <c r="B1" s="4" t="s">
        <v>20</v>
      </c>
      <c r="C1" s="4" t="s">
        <v>24</v>
      </c>
      <c r="D1" s="4" t="s">
        <v>22</v>
      </c>
      <c r="E1" s="4" t="s">
        <v>23</v>
      </c>
    </row>
    <row r="2" spans="1:8" x14ac:dyDescent="0.25">
      <c r="A2" s="32" t="str">
        <f>'Pay Scale'!A2</f>
        <v>NHS MT05 ST6-ST8 SpR6 -SpR8 Trust Grade</v>
      </c>
      <c r="B2" s="46">
        <f>'Pay Point'!D2</f>
        <v>52036</v>
      </c>
      <c r="C2" s="47">
        <f t="shared" ref="C2" si="0">SUM(B2/12)</f>
        <v>4336.333333333333</v>
      </c>
      <c r="D2" s="48">
        <f t="shared" ref="D2" si="1">SUM(B2/52.1428)</f>
        <v>997.95177857729152</v>
      </c>
      <c r="E2" s="48">
        <f t="shared" ref="E2" si="2">SUM(D2/40)</f>
        <v>24.948794464432289</v>
      </c>
      <c r="F2" s="32"/>
      <c r="G2" s="32"/>
      <c r="H2" s="32"/>
    </row>
    <row r="3" spans="1:8" x14ac:dyDescent="0.25">
      <c r="A3" s="32"/>
      <c r="B3" s="46"/>
      <c r="C3" s="47"/>
      <c r="D3" s="48"/>
      <c r="E3" s="48"/>
      <c r="F3" s="32"/>
      <c r="G3" s="32"/>
      <c r="H3" s="32"/>
    </row>
    <row r="4" spans="1:8" x14ac:dyDescent="0.25">
      <c r="A4" s="32"/>
      <c r="B4" s="46"/>
      <c r="C4" s="47"/>
      <c r="D4" s="48"/>
      <c r="E4" s="48"/>
      <c r="F4" s="32"/>
      <c r="G4" s="32"/>
      <c r="H4" s="32"/>
    </row>
    <row r="5" spans="1:8" x14ac:dyDescent="0.25">
      <c r="A5" s="32"/>
      <c r="B5" s="46"/>
      <c r="C5" s="47"/>
      <c r="D5" s="48"/>
      <c r="E5" s="48"/>
      <c r="F5" s="32"/>
      <c r="G5" s="32"/>
      <c r="H5" s="32"/>
    </row>
    <row r="6" spans="1:8" x14ac:dyDescent="0.25">
      <c r="A6" s="32"/>
      <c r="B6" s="46"/>
      <c r="C6" s="47"/>
      <c r="D6" s="48"/>
      <c r="E6" s="48"/>
      <c r="F6" s="32"/>
      <c r="G6" s="32"/>
      <c r="H6" s="32"/>
    </row>
    <row r="7" spans="1:8" x14ac:dyDescent="0.25">
      <c r="A7" s="32"/>
      <c r="B7" s="46"/>
      <c r="C7" s="47"/>
      <c r="D7" s="48"/>
      <c r="E7" s="48"/>
      <c r="F7" s="32"/>
      <c r="G7" s="32"/>
      <c r="H7" s="32"/>
    </row>
    <row r="8" spans="1:8" x14ac:dyDescent="0.25">
      <c r="A8" s="32"/>
      <c r="B8" s="46"/>
      <c r="C8" s="47"/>
      <c r="D8" s="48"/>
      <c r="E8" s="48"/>
      <c r="F8" s="32"/>
      <c r="G8" s="32"/>
      <c r="H8" s="32"/>
    </row>
    <row r="9" spans="1:8" x14ac:dyDescent="0.25">
      <c r="A9" s="32"/>
      <c r="B9" s="46"/>
      <c r="C9" s="47"/>
      <c r="D9" s="48"/>
      <c r="E9" s="48"/>
      <c r="F9" s="32"/>
      <c r="G9" s="32"/>
      <c r="H9" s="32"/>
    </row>
    <row r="10" spans="1:8" x14ac:dyDescent="0.25">
      <c r="A10" s="32"/>
      <c r="B10" s="46"/>
      <c r="C10" s="47"/>
      <c r="D10" s="48"/>
      <c r="E10" s="48"/>
      <c r="F10" s="32"/>
      <c r="G10" s="32"/>
      <c r="H10" s="32"/>
    </row>
    <row r="11" spans="1:8" x14ac:dyDescent="0.25">
      <c r="A11" s="32"/>
      <c r="B11" s="46"/>
      <c r="C11" s="47"/>
      <c r="D11" s="48"/>
      <c r="E11" s="48"/>
      <c r="F11" s="32"/>
      <c r="G11" s="32"/>
      <c r="H11" s="32"/>
    </row>
    <row r="12" spans="1:8" x14ac:dyDescent="0.25">
      <c r="A12" s="32"/>
      <c r="B12" s="46"/>
      <c r="C12" s="47"/>
      <c r="D12" s="48"/>
      <c r="E12" s="48"/>
      <c r="F12" s="32"/>
      <c r="G12" s="32"/>
      <c r="H12" s="32"/>
    </row>
    <row r="13" spans="1:8" x14ac:dyDescent="0.25">
      <c r="A13" s="32"/>
      <c r="B13" s="46"/>
      <c r="C13" s="32"/>
      <c r="D13" s="32"/>
      <c r="E13" s="32"/>
      <c r="F13" s="32"/>
      <c r="G13" s="32"/>
      <c r="H13" s="32"/>
    </row>
    <row r="14" spans="1:8" x14ac:dyDescent="0.25">
      <c r="B14" s="3"/>
    </row>
    <row r="15" spans="1:8" x14ac:dyDescent="0.25">
      <c r="B15" s="3"/>
    </row>
    <row r="26" spans="4:4" ht="15.75" x14ac:dyDescent="0.25">
      <c r="D26" s="5"/>
    </row>
    <row r="27" spans="4:4" ht="15.75" x14ac:dyDescent="0.25">
      <c r="D27" s="5"/>
    </row>
    <row r="28" spans="4:4" ht="15.75" x14ac:dyDescent="0.25">
      <c r="D28" s="5"/>
    </row>
    <row r="29" spans="4:4" ht="15.75" x14ac:dyDescent="0.25">
      <c r="D29" s="5"/>
    </row>
    <row r="30" spans="4:4" ht="15.75" x14ac:dyDescent="0.25">
      <c r="D30" s="5"/>
    </row>
    <row r="31" spans="4:4" ht="15.75" x14ac:dyDescent="0.25">
      <c r="D31" s="5"/>
    </row>
    <row r="32" spans="4:4" ht="15.75" x14ac:dyDescent="0.25">
      <c r="D32" s="5"/>
    </row>
    <row r="33" spans="2:4" ht="18.75" x14ac:dyDescent="0.3">
      <c r="D33" s="6"/>
    </row>
    <row r="34" spans="2:4" ht="18.75" x14ac:dyDescent="0.3">
      <c r="D34" s="6"/>
    </row>
    <row r="35" spans="2:4" ht="18.75" x14ac:dyDescent="0.3">
      <c r="D35" s="6"/>
    </row>
    <row r="37" spans="2:4" x14ac:dyDescent="0.25">
      <c r="B37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70"/>
  <sheetViews>
    <sheetView workbookViewId="0">
      <selection activeCell="A7" sqref="A7"/>
    </sheetView>
  </sheetViews>
  <sheetFormatPr defaultRowHeight="15" x14ac:dyDescent="0.25"/>
  <cols>
    <col min="1" max="1" width="25.85546875" style="32" bestFit="1" customWidth="1"/>
    <col min="2" max="2" width="9.5703125" style="32" bestFit="1" customWidth="1"/>
    <col min="3" max="11" width="6.42578125" style="32" bestFit="1" customWidth="1"/>
    <col min="12" max="12" width="6.85546875" style="32" bestFit="1" customWidth="1"/>
    <col min="13" max="16384" width="9.140625" style="32"/>
  </cols>
  <sheetData>
    <row r="1" spans="1:12" ht="15.75" thickBot="1" x14ac:dyDescent="0.3">
      <c r="A1" s="49" t="s">
        <v>46</v>
      </c>
      <c r="B1" s="49" t="s">
        <v>7</v>
      </c>
      <c r="C1" s="49" t="s">
        <v>36</v>
      </c>
      <c r="D1" s="49" t="s">
        <v>37</v>
      </c>
      <c r="E1" s="49" t="s">
        <v>38</v>
      </c>
      <c r="F1" s="49" t="s">
        <v>39</v>
      </c>
      <c r="G1" s="49" t="s">
        <v>40</v>
      </c>
      <c r="H1" s="49" t="s">
        <v>68</v>
      </c>
      <c r="I1" s="49" t="s">
        <v>41</v>
      </c>
      <c r="J1" s="49" t="s">
        <v>47</v>
      </c>
      <c r="K1" s="49" t="s">
        <v>48</v>
      </c>
      <c r="L1" s="49" t="s">
        <v>49</v>
      </c>
    </row>
    <row r="2" spans="1:12" x14ac:dyDescent="0.25">
      <c r="A2" s="32" t="s">
        <v>35</v>
      </c>
      <c r="B2" s="32" t="s">
        <v>100</v>
      </c>
      <c r="C2" s="32">
        <v>27</v>
      </c>
      <c r="D2" s="32">
        <v>27</v>
      </c>
      <c r="E2" s="32">
        <v>27</v>
      </c>
      <c r="F2" s="32">
        <v>27</v>
      </c>
      <c r="G2" s="32">
        <v>27</v>
      </c>
      <c r="H2" s="32">
        <v>32</v>
      </c>
      <c r="I2" s="32">
        <v>32</v>
      </c>
      <c r="J2" s="32">
        <v>32</v>
      </c>
      <c r="K2" s="32">
        <v>32</v>
      </c>
      <c r="L2" s="32">
        <v>32</v>
      </c>
    </row>
    <row r="3" spans="1:12" x14ac:dyDescent="0.25">
      <c r="A3" s="32" t="s">
        <v>42</v>
      </c>
      <c r="B3" s="32" t="s">
        <v>100</v>
      </c>
      <c r="C3" s="32">
        <v>27</v>
      </c>
      <c r="D3" s="32">
        <v>27</v>
      </c>
      <c r="E3" s="32">
        <v>27</v>
      </c>
      <c r="F3" s="32">
        <v>27</v>
      </c>
      <c r="G3" s="32">
        <v>27</v>
      </c>
      <c r="H3" s="32">
        <v>32</v>
      </c>
      <c r="I3" s="32">
        <v>32</v>
      </c>
      <c r="J3" s="32">
        <v>32</v>
      </c>
      <c r="K3" s="32">
        <v>32</v>
      </c>
      <c r="L3" s="32">
        <v>32</v>
      </c>
    </row>
    <row r="4" spans="1:12" x14ac:dyDescent="0.25">
      <c r="A4" s="32" t="s">
        <v>43</v>
      </c>
      <c r="B4" s="32" t="s">
        <v>100</v>
      </c>
      <c r="C4" s="32">
        <v>27</v>
      </c>
      <c r="D4" s="32">
        <v>27</v>
      </c>
      <c r="E4" s="32">
        <v>27</v>
      </c>
      <c r="F4" s="32">
        <v>27</v>
      </c>
      <c r="G4" s="32">
        <v>27</v>
      </c>
      <c r="H4" s="32">
        <v>32</v>
      </c>
      <c r="I4" s="32">
        <v>32</v>
      </c>
      <c r="J4" s="32">
        <v>32</v>
      </c>
      <c r="K4" s="32">
        <v>32</v>
      </c>
      <c r="L4" s="32">
        <v>32</v>
      </c>
    </row>
    <row r="5" spans="1:12" x14ac:dyDescent="0.25">
      <c r="A5" s="32" t="s">
        <v>44</v>
      </c>
      <c r="B5" s="32" t="s">
        <v>100</v>
      </c>
      <c r="C5" s="32">
        <v>27</v>
      </c>
      <c r="D5" s="32">
        <v>27</v>
      </c>
      <c r="E5" s="32">
        <v>27</v>
      </c>
      <c r="F5" s="32">
        <v>27</v>
      </c>
      <c r="G5" s="32">
        <v>27</v>
      </c>
      <c r="H5" s="32">
        <v>32</v>
      </c>
      <c r="I5" s="32">
        <v>32</v>
      </c>
      <c r="J5" s="32">
        <v>32</v>
      </c>
      <c r="K5" s="32">
        <v>32</v>
      </c>
      <c r="L5" s="32">
        <v>32</v>
      </c>
    </row>
    <row r="6" spans="1:12" x14ac:dyDescent="0.25">
      <c r="A6" s="32" t="s">
        <v>45</v>
      </c>
      <c r="B6" s="32" t="s">
        <v>100</v>
      </c>
      <c r="C6" s="32">
        <v>27</v>
      </c>
      <c r="D6" s="32">
        <v>27</v>
      </c>
      <c r="E6" s="32">
        <v>27</v>
      </c>
      <c r="F6" s="32">
        <v>27</v>
      </c>
      <c r="G6" s="32">
        <v>27</v>
      </c>
      <c r="H6" s="32">
        <v>32</v>
      </c>
      <c r="I6" s="32">
        <v>32</v>
      </c>
      <c r="J6" s="32">
        <v>32</v>
      </c>
      <c r="K6" s="32">
        <v>32</v>
      </c>
      <c r="L6" s="32">
        <v>32</v>
      </c>
    </row>
    <row r="350" spans="1:12" x14ac:dyDescent="0.25">
      <c r="A350" s="32" t="s">
        <v>35</v>
      </c>
      <c r="B350" s="32" t="s">
        <v>30</v>
      </c>
      <c r="C350" s="32">
        <v>27</v>
      </c>
      <c r="D350" s="32">
        <v>27</v>
      </c>
      <c r="E350" s="32">
        <v>27</v>
      </c>
      <c r="F350" s="32">
        <v>27</v>
      </c>
      <c r="G350" s="32">
        <v>27</v>
      </c>
      <c r="H350" s="32">
        <v>32</v>
      </c>
      <c r="I350" s="32">
        <v>32</v>
      </c>
      <c r="J350" s="32">
        <v>32</v>
      </c>
      <c r="K350" s="32">
        <v>32</v>
      </c>
      <c r="L350" s="32">
        <v>32</v>
      </c>
    </row>
    <row r="351" spans="1:12" x14ac:dyDescent="0.25">
      <c r="A351" s="32" t="s">
        <v>42</v>
      </c>
      <c r="B351" s="32" t="s">
        <v>30</v>
      </c>
      <c r="C351" s="32">
        <v>27</v>
      </c>
      <c r="D351" s="32">
        <v>27</v>
      </c>
      <c r="E351" s="32">
        <v>27</v>
      </c>
      <c r="F351" s="32">
        <v>27</v>
      </c>
      <c r="G351" s="32">
        <v>27</v>
      </c>
      <c r="H351" s="32">
        <v>32</v>
      </c>
      <c r="I351" s="32">
        <v>32</v>
      </c>
      <c r="J351" s="32">
        <v>32</v>
      </c>
      <c r="K351" s="32">
        <v>32</v>
      </c>
      <c r="L351" s="32">
        <v>32</v>
      </c>
    </row>
    <row r="352" spans="1:12" x14ac:dyDescent="0.25">
      <c r="A352" s="32" t="s">
        <v>43</v>
      </c>
      <c r="B352" s="32" t="s">
        <v>30</v>
      </c>
      <c r="C352" s="32">
        <v>27</v>
      </c>
      <c r="D352" s="32">
        <v>27</v>
      </c>
      <c r="E352" s="32">
        <v>27</v>
      </c>
      <c r="F352" s="32">
        <v>27</v>
      </c>
      <c r="G352" s="32">
        <v>27</v>
      </c>
      <c r="H352" s="32">
        <v>32</v>
      </c>
      <c r="I352" s="32">
        <v>32</v>
      </c>
      <c r="J352" s="32">
        <v>32</v>
      </c>
      <c r="K352" s="32">
        <v>32</v>
      </c>
      <c r="L352" s="32">
        <v>32</v>
      </c>
    </row>
    <row r="353" spans="1:12" x14ac:dyDescent="0.25">
      <c r="A353" s="32" t="s">
        <v>44</v>
      </c>
      <c r="B353" s="32" t="s">
        <v>30</v>
      </c>
      <c r="C353" s="32">
        <v>27</v>
      </c>
      <c r="D353" s="32">
        <v>27</v>
      </c>
      <c r="E353" s="32">
        <v>27</v>
      </c>
      <c r="F353" s="32">
        <v>27</v>
      </c>
      <c r="G353" s="32">
        <v>27</v>
      </c>
      <c r="H353" s="32">
        <v>32</v>
      </c>
      <c r="I353" s="32">
        <v>32</v>
      </c>
      <c r="J353" s="32">
        <v>32</v>
      </c>
      <c r="K353" s="32">
        <v>32</v>
      </c>
      <c r="L353" s="32">
        <v>32</v>
      </c>
    </row>
    <row r="354" spans="1:12" x14ac:dyDescent="0.25">
      <c r="A354" s="32" t="s">
        <v>45</v>
      </c>
      <c r="B354" s="32" t="s">
        <v>30</v>
      </c>
      <c r="C354" s="32">
        <v>27</v>
      </c>
      <c r="D354" s="32">
        <v>27</v>
      </c>
      <c r="E354" s="32">
        <v>27</v>
      </c>
      <c r="F354" s="32">
        <v>27</v>
      </c>
      <c r="G354" s="32">
        <v>27</v>
      </c>
      <c r="H354" s="32">
        <v>32</v>
      </c>
      <c r="I354" s="32">
        <v>32</v>
      </c>
      <c r="J354" s="32">
        <v>32</v>
      </c>
      <c r="K354" s="32">
        <v>32</v>
      </c>
      <c r="L354" s="32">
        <v>32</v>
      </c>
    </row>
    <row r="355" spans="1:12" x14ac:dyDescent="0.25">
      <c r="A355" s="32" t="s">
        <v>35</v>
      </c>
      <c r="B355" s="32" t="s">
        <v>31</v>
      </c>
      <c r="C355" s="32">
        <v>27</v>
      </c>
      <c r="D355" s="32">
        <v>27</v>
      </c>
      <c r="E355" s="32">
        <v>27</v>
      </c>
      <c r="F355" s="32">
        <v>27</v>
      </c>
      <c r="G355" s="32">
        <v>27</v>
      </c>
      <c r="H355" s="32">
        <v>32</v>
      </c>
      <c r="I355" s="32">
        <v>32</v>
      </c>
      <c r="J355" s="32">
        <v>32</v>
      </c>
      <c r="K355" s="32">
        <v>32</v>
      </c>
      <c r="L355" s="32">
        <v>32</v>
      </c>
    </row>
    <row r="356" spans="1:12" x14ac:dyDescent="0.25">
      <c r="A356" s="32" t="s">
        <v>42</v>
      </c>
      <c r="B356" s="32" t="s">
        <v>31</v>
      </c>
      <c r="C356" s="32">
        <v>27</v>
      </c>
      <c r="D356" s="32">
        <v>27</v>
      </c>
      <c r="E356" s="32">
        <v>27</v>
      </c>
      <c r="F356" s="32">
        <v>27</v>
      </c>
      <c r="G356" s="32">
        <v>27</v>
      </c>
      <c r="H356" s="32">
        <v>32</v>
      </c>
      <c r="I356" s="32">
        <v>32</v>
      </c>
      <c r="J356" s="32">
        <v>32</v>
      </c>
      <c r="K356" s="32">
        <v>32</v>
      </c>
      <c r="L356" s="32">
        <v>32</v>
      </c>
    </row>
    <row r="357" spans="1:12" x14ac:dyDescent="0.25">
      <c r="A357" s="32" t="s">
        <v>43</v>
      </c>
      <c r="B357" s="32" t="s">
        <v>31</v>
      </c>
      <c r="C357" s="32">
        <v>27</v>
      </c>
      <c r="D357" s="32">
        <v>27</v>
      </c>
      <c r="E357" s="32">
        <v>27</v>
      </c>
      <c r="F357" s="32">
        <v>27</v>
      </c>
      <c r="G357" s="32">
        <v>27</v>
      </c>
      <c r="H357" s="32">
        <v>32</v>
      </c>
      <c r="I357" s="32">
        <v>32</v>
      </c>
      <c r="J357" s="32">
        <v>32</v>
      </c>
      <c r="K357" s="32">
        <v>32</v>
      </c>
      <c r="L357" s="32">
        <v>32</v>
      </c>
    </row>
    <row r="358" spans="1:12" x14ac:dyDescent="0.25">
      <c r="A358" s="32" t="s">
        <v>44</v>
      </c>
      <c r="B358" s="32" t="s">
        <v>31</v>
      </c>
      <c r="C358" s="32">
        <v>27</v>
      </c>
      <c r="D358" s="32">
        <v>27</v>
      </c>
      <c r="E358" s="32">
        <v>27</v>
      </c>
      <c r="F358" s="32">
        <v>27</v>
      </c>
      <c r="G358" s="32">
        <v>27</v>
      </c>
      <c r="H358" s="32">
        <v>32</v>
      </c>
      <c r="I358" s="32">
        <v>32</v>
      </c>
      <c r="J358" s="32">
        <v>32</v>
      </c>
      <c r="K358" s="32">
        <v>32</v>
      </c>
      <c r="L358" s="32">
        <v>32</v>
      </c>
    </row>
    <row r="359" spans="1:12" x14ac:dyDescent="0.25">
      <c r="A359" s="32" t="s">
        <v>45</v>
      </c>
      <c r="B359" s="32" t="s">
        <v>31</v>
      </c>
      <c r="C359" s="32">
        <v>27</v>
      </c>
      <c r="D359" s="32">
        <v>27</v>
      </c>
      <c r="E359" s="32">
        <v>27</v>
      </c>
      <c r="F359" s="32">
        <v>27</v>
      </c>
      <c r="G359" s="32">
        <v>27</v>
      </c>
      <c r="H359" s="32">
        <v>32</v>
      </c>
      <c r="I359" s="32">
        <v>32</v>
      </c>
      <c r="J359" s="32">
        <v>32</v>
      </c>
      <c r="K359" s="32">
        <v>32</v>
      </c>
      <c r="L359" s="32">
        <v>32</v>
      </c>
    </row>
    <row r="360" spans="1:12" x14ac:dyDescent="0.25">
      <c r="A360" s="32" t="s">
        <v>35</v>
      </c>
      <c r="B360" s="32" t="s">
        <v>32</v>
      </c>
      <c r="C360" s="32">
        <v>27</v>
      </c>
      <c r="D360" s="32">
        <v>27</v>
      </c>
      <c r="E360" s="32">
        <v>27</v>
      </c>
      <c r="F360" s="32">
        <v>27</v>
      </c>
      <c r="G360" s="32">
        <v>27</v>
      </c>
      <c r="H360" s="32">
        <v>32</v>
      </c>
      <c r="I360" s="32">
        <v>32</v>
      </c>
      <c r="J360" s="32">
        <v>32</v>
      </c>
      <c r="K360" s="32">
        <v>32</v>
      </c>
      <c r="L360" s="32">
        <v>32</v>
      </c>
    </row>
    <row r="361" spans="1:12" x14ac:dyDescent="0.25">
      <c r="A361" s="32" t="s">
        <v>42</v>
      </c>
      <c r="B361" s="32" t="s">
        <v>32</v>
      </c>
      <c r="C361" s="32">
        <v>27</v>
      </c>
      <c r="D361" s="32">
        <v>27</v>
      </c>
      <c r="E361" s="32">
        <v>27</v>
      </c>
      <c r="F361" s="32">
        <v>27</v>
      </c>
      <c r="G361" s="32">
        <v>27</v>
      </c>
      <c r="H361" s="32">
        <v>32</v>
      </c>
      <c r="I361" s="32">
        <v>32</v>
      </c>
      <c r="J361" s="32">
        <v>32</v>
      </c>
      <c r="K361" s="32">
        <v>32</v>
      </c>
      <c r="L361" s="32">
        <v>32</v>
      </c>
    </row>
    <row r="362" spans="1:12" x14ac:dyDescent="0.25">
      <c r="A362" s="32" t="s">
        <v>43</v>
      </c>
      <c r="B362" s="32" t="s">
        <v>32</v>
      </c>
      <c r="C362" s="32">
        <v>27</v>
      </c>
      <c r="D362" s="32">
        <v>27</v>
      </c>
      <c r="E362" s="32">
        <v>27</v>
      </c>
      <c r="F362" s="32">
        <v>27</v>
      </c>
      <c r="G362" s="32">
        <v>27</v>
      </c>
      <c r="H362" s="32">
        <v>32</v>
      </c>
      <c r="I362" s="32">
        <v>32</v>
      </c>
      <c r="J362" s="32">
        <v>32</v>
      </c>
      <c r="K362" s="32">
        <v>32</v>
      </c>
      <c r="L362" s="32">
        <v>32</v>
      </c>
    </row>
    <row r="363" spans="1:12" x14ac:dyDescent="0.25">
      <c r="A363" s="32" t="s">
        <v>44</v>
      </c>
      <c r="B363" s="32" t="s">
        <v>32</v>
      </c>
      <c r="C363" s="32">
        <v>27</v>
      </c>
      <c r="D363" s="32">
        <v>27</v>
      </c>
      <c r="E363" s="32">
        <v>27</v>
      </c>
      <c r="F363" s="32">
        <v>27</v>
      </c>
      <c r="G363" s="32">
        <v>27</v>
      </c>
      <c r="H363" s="32">
        <v>32</v>
      </c>
      <c r="I363" s="32">
        <v>32</v>
      </c>
      <c r="J363" s="32">
        <v>32</v>
      </c>
      <c r="K363" s="32">
        <v>32</v>
      </c>
      <c r="L363" s="32">
        <v>32</v>
      </c>
    </row>
    <row r="364" spans="1:12" x14ac:dyDescent="0.25">
      <c r="A364" s="32" t="s">
        <v>45</v>
      </c>
      <c r="B364" s="32" t="s">
        <v>32</v>
      </c>
      <c r="C364" s="32">
        <v>27</v>
      </c>
      <c r="D364" s="32">
        <v>27</v>
      </c>
      <c r="E364" s="32">
        <v>27</v>
      </c>
      <c r="F364" s="32">
        <v>27</v>
      </c>
      <c r="G364" s="32">
        <v>27</v>
      </c>
      <c r="H364" s="32">
        <v>32</v>
      </c>
      <c r="I364" s="32">
        <v>32</v>
      </c>
      <c r="J364" s="32">
        <v>32</v>
      </c>
      <c r="K364" s="32">
        <v>32</v>
      </c>
      <c r="L364" s="32">
        <v>32</v>
      </c>
    </row>
    <row r="365" spans="1:12" x14ac:dyDescent="0.25">
      <c r="A365" s="32" t="s">
        <v>35</v>
      </c>
      <c r="B365" s="32" t="s">
        <v>33</v>
      </c>
      <c r="C365" s="32">
        <v>27</v>
      </c>
      <c r="D365" s="32">
        <v>27</v>
      </c>
      <c r="E365" s="32">
        <v>27</v>
      </c>
      <c r="F365" s="32">
        <v>27</v>
      </c>
      <c r="G365" s="32">
        <v>27</v>
      </c>
      <c r="H365" s="32">
        <v>32</v>
      </c>
      <c r="I365" s="32">
        <v>32</v>
      </c>
      <c r="J365" s="32">
        <v>32</v>
      </c>
      <c r="K365" s="32">
        <v>32</v>
      </c>
      <c r="L365" s="32">
        <v>32</v>
      </c>
    </row>
    <row r="366" spans="1:12" x14ac:dyDescent="0.25">
      <c r="A366" s="32" t="s">
        <v>42</v>
      </c>
      <c r="B366" s="32" t="s">
        <v>33</v>
      </c>
      <c r="C366" s="32">
        <v>27</v>
      </c>
      <c r="D366" s="32">
        <v>27</v>
      </c>
      <c r="E366" s="32">
        <v>27</v>
      </c>
      <c r="F366" s="32">
        <v>27</v>
      </c>
      <c r="G366" s="32">
        <v>27</v>
      </c>
      <c r="H366" s="32">
        <v>32</v>
      </c>
      <c r="I366" s="32">
        <v>32</v>
      </c>
      <c r="J366" s="32">
        <v>32</v>
      </c>
      <c r="K366" s="32">
        <v>32</v>
      </c>
      <c r="L366" s="32">
        <v>32</v>
      </c>
    </row>
    <row r="367" spans="1:12" x14ac:dyDescent="0.25">
      <c r="A367" s="32" t="s">
        <v>43</v>
      </c>
      <c r="B367" s="32" t="s">
        <v>33</v>
      </c>
      <c r="C367" s="32">
        <v>27</v>
      </c>
      <c r="D367" s="32">
        <v>27</v>
      </c>
      <c r="E367" s="32">
        <v>27</v>
      </c>
      <c r="F367" s="32">
        <v>27</v>
      </c>
      <c r="G367" s="32">
        <v>27</v>
      </c>
      <c r="H367" s="32">
        <v>32</v>
      </c>
      <c r="I367" s="32">
        <v>32</v>
      </c>
      <c r="J367" s="32">
        <v>32</v>
      </c>
      <c r="K367" s="32">
        <v>32</v>
      </c>
      <c r="L367" s="32">
        <v>32</v>
      </c>
    </row>
    <row r="368" spans="1:12" x14ac:dyDescent="0.25">
      <c r="A368" s="32" t="s">
        <v>44</v>
      </c>
      <c r="B368" s="32" t="s">
        <v>33</v>
      </c>
      <c r="C368" s="32">
        <v>27</v>
      </c>
      <c r="D368" s="32">
        <v>27</v>
      </c>
      <c r="E368" s="32">
        <v>27</v>
      </c>
      <c r="F368" s="32">
        <v>27</v>
      </c>
      <c r="G368" s="32">
        <v>27</v>
      </c>
      <c r="H368" s="32">
        <v>32</v>
      </c>
      <c r="I368" s="32">
        <v>32</v>
      </c>
      <c r="J368" s="32">
        <v>32</v>
      </c>
      <c r="K368" s="32">
        <v>32</v>
      </c>
      <c r="L368" s="32">
        <v>32</v>
      </c>
    </row>
    <row r="369" spans="1:12" x14ac:dyDescent="0.25">
      <c r="A369" s="32" t="s">
        <v>45</v>
      </c>
      <c r="B369" s="32" t="s">
        <v>33</v>
      </c>
      <c r="C369" s="32">
        <v>27</v>
      </c>
      <c r="D369" s="32">
        <v>27</v>
      </c>
      <c r="E369" s="32">
        <v>27</v>
      </c>
      <c r="F369" s="32">
        <v>27</v>
      </c>
      <c r="G369" s="32">
        <v>27</v>
      </c>
      <c r="H369" s="32">
        <v>32</v>
      </c>
      <c r="I369" s="32">
        <v>32</v>
      </c>
      <c r="J369" s="32">
        <v>32</v>
      </c>
      <c r="K369" s="32">
        <v>32</v>
      </c>
      <c r="L369" s="32">
        <v>32</v>
      </c>
    </row>
    <row r="370" spans="1:12" x14ac:dyDescent="0.25">
      <c r="C370" s="32" t="s">
        <v>9</v>
      </c>
      <c r="D370" s="32" t="s">
        <v>9</v>
      </c>
      <c r="E370" s="32" t="s">
        <v>9</v>
      </c>
      <c r="F370" s="32" t="s">
        <v>9</v>
      </c>
      <c r="G370" s="32" t="s">
        <v>9</v>
      </c>
      <c r="H370" s="32" t="s">
        <v>9</v>
      </c>
      <c r="I370" s="32" t="s">
        <v>9</v>
      </c>
      <c r="J370" s="32" t="s">
        <v>9</v>
      </c>
      <c r="K370" s="32" t="s">
        <v>9</v>
      </c>
      <c r="L370" s="32" t="s">
        <v>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8"/>
  <sheetViews>
    <sheetView workbookViewId="0">
      <selection activeCell="A11" sqref="A11"/>
    </sheetView>
  </sheetViews>
  <sheetFormatPr defaultRowHeight="15" x14ac:dyDescent="0.25"/>
  <cols>
    <col min="1" max="1" width="41.42578125" style="32" bestFit="1" customWidth="1"/>
    <col min="2" max="16384" width="9.140625" style="32"/>
  </cols>
  <sheetData>
    <row r="1" spans="1:11" ht="39.75" thickBot="1" x14ac:dyDescent="0.3">
      <c r="A1" s="26" t="s">
        <v>50</v>
      </c>
      <c r="B1" s="22" t="s">
        <v>11</v>
      </c>
      <c r="C1" s="22" t="s">
        <v>12</v>
      </c>
      <c r="D1" s="22" t="s">
        <v>51</v>
      </c>
      <c r="E1" s="23" t="s">
        <v>13</v>
      </c>
      <c r="F1" s="24" t="s">
        <v>52</v>
      </c>
      <c r="G1" s="27" t="s">
        <v>53</v>
      </c>
      <c r="H1" s="28" t="s">
        <v>4</v>
      </c>
      <c r="I1" s="50" t="s">
        <v>17</v>
      </c>
      <c r="J1" s="51"/>
      <c r="K1" s="52" t="s">
        <v>9</v>
      </c>
    </row>
    <row r="2" spans="1:11" x14ac:dyDescent="0.25">
      <c r="A2" s="25" t="s">
        <v>54</v>
      </c>
      <c r="B2" s="20"/>
      <c r="C2" s="32" t="s">
        <v>100</v>
      </c>
      <c r="D2" s="20"/>
      <c r="E2" s="53"/>
      <c r="F2" s="20"/>
      <c r="G2" s="20">
        <v>0.28000000000000003</v>
      </c>
      <c r="H2" s="54">
        <v>18629</v>
      </c>
      <c r="I2" s="55" t="s">
        <v>6</v>
      </c>
      <c r="J2" s="20"/>
      <c r="K2" s="54"/>
    </row>
    <row r="3" spans="1:11" x14ac:dyDescent="0.25">
      <c r="A3" s="25" t="s">
        <v>55</v>
      </c>
      <c r="B3" s="20"/>
      <c r="C3" s="32" t="s">
        <v>100</v>
      </c>
      <c r="D3" s="20"/>
      <c r="E3" s="53"/>
      <c r="F3" s="20"/>
      <c r="G3" s="20">
        <v>0.28000000000000003</v>
      </c>
      <c r="H3" s="54">
        <v>18629</v>
      </c>
      <c r="I3" s="55" t="s">
        <v>6</v>
      </c>
      <c r="J3" s="20"/>
      <c r="K3" s="54"/>
    </row>
    <row r="4" spans="1:11" x14ac:dyDescent="0.25">
      <c r="A4" s="25" t="s">
        <v>56</v>
      </c>
      <c r="B4" s="20"/>
      <c r="C4" s="32" t="s">
        <v>100</v>
      </c>
      <c r="D4" s="20"/>
      <c r="E4" s="53"/>
      <c r="F4" s="20"/>
      <c r="G4" s="20">
        <v>0.28000000000000003</v>
      </c>
      <c r="H4" s="54">
        <v>18629</v>
      </c>
      <c r="I4" s="55" t="s">
        <v>6</v>
      </c>
      <c r="J4" s="20"/>
      <c r="K4" s="54"/>
    </row>
    <row r="5" spans="1:11" x14ac:dyDescent="0.25">
      <c r="A5" s="25" t="s">
        <v>57</v>
      </c>
      <c r="B5" s="20"/>
      <c r="C5" s="32" t="s">
        <v>100</v>
      </c>
      <c r="D5" s="20"/>
      <c r="E5" s="53"/>
      <c r="F5" s="20"/>
      <c r="G5" s="20">
        <v>0.28000000000000003</v>
      </c>
      <c r="H5" s="54">
        <v>18629</v>
      </c>
      <c r="I5" s="55" t="s">
        <v>6</v>
      </c>
      <c r="J5" s="20"/>
      <c r="K5" s="54"/>
    </row>
    <row r="6" spans="1:11" x14ac:dyDescent="0.25">
      <c r="A6" s="25" t="s">
        <v>58</v>
      </c>
      <c r="B6" s="20"/>
      <c r="C6" s="32" t="s">
        <v>100</v>
      </c>
      <c r="D6" s="20"/>
      <c r="E6" s="53"/>
      <c r="F6" s="20"/>
      <c r="G6" s="20">
        <v>0.28000000000000003</v>
      </c>
      <c r="H6" s="54">
        <v>18629</v>
      </c>
      <c r="I6" s="55" t="s">
        <v>6</v>
      </c>
      <c r="J6" s="20"/>
      <c r="K6" s="54"/>
    </row>
    <row r="7" spans="1:11" x14ac:dyDescent="0.25">
      <c r="A7" s="25" t="s">
        <v>59</v>
      </c>
      <c r="B7" s="20"/>
      <c r="C7" s="32" t="s">
        <v>100</v>
      </c>
      <c r="D7" s="20"/>
      <c r="E7" s="53"/>
      <c r="F7" s="20"/>
      <c r="G7" s="20">
        <v>0.28000000000000003</v>
      </c>
      <c r="H7" s="54">
        <v>18629</v>
      </c>
      <c r="I7" s="55" t="s">
        <v>6</v>
      </c>
      <c r="J7" s="20"/>
      <c r="K7" s="54"/>
    </row>
    <row r="8" spans="1:11" x14ac:dyDescent="0.25">
      <c r="A8" s="25" t="s">
        <v>60</v>
      </c>
      <c r="B8" s="20"/>
      <c r="C8" s="32" t="s">
        <v>100</v>
      </c>
      <c r="D8" s="20"/>
      <c r="E8" s="53"/>
      <c r="F8" s="20"/>
      <c r="G8" s="20">
        <v>0.28000000000000003</v>
      </c>
      <c r="H8" s="54">
        <v>18629</v>
      </c>
      <c r="I8" s="55" t="s">
        <v>6</v>
      </c>
      <c r="J8" s="20"/>
      <c r="K8" s="54"/>
    </row>
    <row r="9" spans="1:11" x14ac:dyDescent="0.25">
      <c r="A9" s="25" t="s">
        <v>61</v>
      </c>
      <c r="B9" s="20"/>
      <c r="C9" s="32" t="s">
        <v>100</v>
      </c>
      <c r="D9" s="20"/>
      <c r="E9" s="53"/>
      <c r="F9" s="20"/>
      <c r="G9" s="20">
        <v>0.28000000000000003</v>
      </c>
      <c r="H9" s="54">
        <v>18629</v>
      </c>
      <c r="I9" s="55" t="s">
        <v>6</v>
      </c>
      <c r="J9" s="20"/>
      <c r="K9" s="54"/>
    </row>
    <row r="10" spans="1:11" x14ac:dyDescent="0.25">
      <c r="A10" s="25" t="s">
        <v>62</v>
      </c>
      <c r="B10" s="20"/>
      <c r="C10" s="32" t="s">
        <v>100</v>
      </c>
      <c r="D10" s="20"/>
      <c r="E10" s="53"/>
      <c r="F10" s="20"/>
      <c r="G10" s="20">
        <v>0.28000000000000003</v>
      </c>
      <c r="H10" s="54">
        <v>18629</v>
      </c>
      <c r="I10" s="55" t="s">
        <v>6</v>
      </c>
      <c r="J10" s="20"/>
      <c r="K10" s="54"/>
    </row>
    <row r="11" spans="1:11" x14ac:dyDescent="0.25">
      <c r="A11" s="25" t="s">
        <v>63</v>
      </c>
      <c r="B11" s="20"/>
      <c r="C11" s="32" t="s">
        <v>100</v>
      </c>
      <c r="D11" s="20"/>
      <c r="E11" s="53"/>
      <c r="F11" s="20"/>
      <c r="G11" s="20">
        <v>0.28000000000000003</v>
      </c>
      <c r="H11" s="54">
        <v>18629</v>
      </c>
      <c r="I11" s="55" t="s">
        <v>6</v>
      </c>
      <c r="J11" s="20"/>
      <c r="K11" s="54"/>
    </row>
    <row r="12" spans="1:11" x14ac:dyDescent="0.25">
      <c r="A12" s="21" t="s">
        <v>64</v>
      </c>
      <c r="B12" s="20"/>
      <c r="C12" s="32" t="s">
        <v>100</v>
      </c>
      <c r="D12" s="20"/>
      <c r="E12" s="53"/>
      <c r="F12" s="20"/>
      <c r="G12" s="20">
        <v>0.28000000000000003</v>
      </c>
      <c r="H12" s="54">
        <v>18629</v>
      </c>
      <c r="I12" s="55" t="s">
        <v>6</v>
      </c>
      <c r="J12" s="20"/>
      <c r="K12" s="54"/>
    </row>
    <row r="13" spans="1:11" x14ac:dyDescent="0.25">
      <c r="A13" s="21" t="s">
        <v>65</v>
      </c>
      <c r="C13" s="32" t="s">
        <v>100</v>
      </c>
      <c r="D13" s="20"/>
      <c r="E13" s="53"/>
      <c r="F13" s="20"/>
      <c r="G13" s="20">
        <v>0.28000000000000003</v>
      </c>
      <c r="H13" s="54">
        <v>18629</v>
      </c>
      <c r="I13" s="55" t="s">
        <v>6</v>
      </c>
    </row>
    <row r="88" spans="1:1" x14ac:dyDescent="0.25">
      <c r="A88" s="32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Pay Point</vt:lpstr>
      <vt:lpstr>Pay Scale</vt:lpstr>
      <vt:lpstr>Payscales</vt:lpstr>
      <vt:lpstr>Assimilation</vt:lpstr>
      <vt:lpstr>Elements</vt:lpstr>
      <vt:lpstr>Calculations</vt:lpstr>
      <vt:lpstr>annual leave</vt:lpstr>
      <vt:lpstr>Mileage</vt:lpstr>
    </vt:vector>
  </TitlesOfParts>
  <Company>NHS Electronic Staff Record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Stevenson</dc:creator>
  <cp:lastModifiedBy>HELEN Grant</cp:lastModifiedBy>
  <cp:lastPrinted>2016-08-31T18:05:07Z</cp:lastPrinted>
  <dcterms:created xsi:type="dcterms:W3CDTF">2016-03-10T09:47:21Z</dcterms:created>
  <dcterms:modified xsi:type="dcterms:W3CDTF">2020-09-24T07:36:41Z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